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84" i="1"/>
  <c r="I184"/>
  <c r="G184"/>
  <c r="G195"/>
  <c r="H184"/>
  <c r="F184"/>
  <c r="J165"/>
  <c r="I165"/>
  <c r="H165"/>
  <c r="G165"/>
  <c r="F165"/>
  <c r="J70"/>
  <c r="I70"/>
  <c r="H70"/>
  <c r="G70"/>
  <c r="F70"/>
  <c r="J51"/>
  <c r="I51"/>
  <c r="H51"/>
  <c r="G51"/>
  <c r="F51"/>
  <c r="J13"/>
  <c r="I13"/>
  <c r="H13"/>
  <c r="G13"/>
  <c r="F13"/>
  <c r="J89"/>
  <c r="I89"/>
  <c r="H89"/>
  <c r="G89"/>
  <c r="F89"/>
  <c r="J146"/>
  <c r="I146"/>
  <c r="H146"/>
  <c r="G146"/>
  <c r="F146"/>
  <c r="J127"/>
  <c r="I127"/>
  <c r="H127"/>
  <c r="G127"/>
  <c r="F127"/>
  <c r="B195"/>
  <c r="A195"/>
  <c r="L194"/>
  <c r="J194"/>
  <c r="I194"/>
  <c r="H194"/>
  <c r="G194"/>
  <c r="F194"/>
  <c r="B185"/>
  <c r="A185"/>
  <c r="L184"/>
  <c r="L195" s="1"/>
  <c r="J195"/>
  <c r="I195"/>
  <c r="F195"/>
  <c r="B176"/>
  <c r="A176"/>
  <c r="L175"/>
  <c r="J175"/>
  <c r="I175"/>
  <c r="H175"/>
  <c r="G175"/>
  <c r="F175"/>
  <c r="B166"/>
  <c r="A166"/>
  <c r="L165"/>
  <c r="L176" s="1"/>
  <c r="J176"/>
  <c r="I176"/>
  <c r="H176"/>
  <c r="G176"/>
  <c r="B157"/>
  <c r="A157"/>
  <c r="L156"/>
  <c r="J156"/>
  <c r="I156"/>
  <c r="H156"/>
  <c r="H157" s="1"/>
  <c r="G156"/>
  <c r="F156"/>
  <c r="F157" s="1"/>
  <c r="B147"/>
  <c r="A147"/>
  <c r="L146"/>
  <c r="L157" s="1"/>
  <c r="I157"/>
  <c r="G157"/>
  <c r="B138"/>
  <c r="A138"/>
  <c r="L137"/>
  <c r="J137"/>
  <c r="I137"/>
  <c r="H137"/>
  <c r="G137"/>
  <c r="G138" s="1"/>
  <c r="F137"/>
  <c r="F138" s="1"/>
  <c r="B128"/>
  <c r="A128"/>
  <c r="L127"/>
  <c r="L138" s="1"/>
  <c r="J138"/>
  <c r="I138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H99"/>
  <c r="H100" s="1"/>
  <c r="G99"/>
  <c r="F99"/>
  <c r="F100" s="1"/>
  <c r="B90"/>
  <c r="A90"/>
  <c r="L89"/>
  <c r="L100" s="1"/>
  <c r="I100"/>
  <c r="G100"/>
  <c r="B81"/>
  <c r="A81"/>
  <c r="L80"/>
  <c r="J80"/>
  <c r="I80"/>
  <c r="H80"/>
  <c r="G80"/>
  <c r="F80"/>
  <c r="B71"/>
  <c r="A71"/>
  <c r="L70"/>
  <c r="L81" s="1"/>
  <c r="J81"/>
  <c r="I81"/>
  <c r="F81"/>
  <c r="B62"/>
  <c r="A62"/>
  <c r="L61"/>
  <c r="J61"/>
  <c r="I61"/>
  <c r="H61"/>
  <c r="G61"/>
  <c r="F61"/>
  <c r="B52"/>
  <c r="A52"/>
  <c r="L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24"/>
  <c r="I24"/>
  <c r="F24"/>
  <c r="G62" l="1"/>
  <c r="F62"/>
  <c r="H62"/>
  <c r="L62"/>
  <c r="L196" s="1"/>
  <c r="H195"/>
  <c r="F176"/>
  <c r="J157"/>
  <c r="H138"/>
  <c r="F119"/>
  <c r="J100"/>
  <c r="H81"/>
  <c r="G81"/>
  <c r="J43"/>
  <c r="J62" s="1"/>
  <c r="I43"/>
  <c r="I62" s="1"/>
  <c r="G24"/>
  <c r="H24"/>
  <c r="J196" l="1"/>
  <c r="G196"/>
  <c r="H196"/>
  <c r="I196"/>
  <c r="F196"/>
</calcChain>
</file>

<file path=xl/sharedStrings.xml><?xml version="1.0" encoding="utf-8"?>
<sst xmlns="http://schemas.openxmlformats.org/spreadsheetml/2006/main" count="257" uniqueCount="97">
  <si>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</si>
  <si>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</si>
  <si>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</si>
  <si>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</si>
  <si>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</si>
  <si>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</si>
  <si>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</si>
  <si>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</si>
  <si>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</si>
  <si>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</si>
  <si>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</si>
  <si>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</si>
  <si>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</si>
  <si>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</si>
  <si>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</si>
  <si>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</si>
  <si>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</si>
  <si>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</si>
  <si>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</si>
  <si>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</si>
  <si>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</si>
  <si>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</si>
  <si>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</si>
  <si>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</si>
  <si>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</si>
  <si>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</si>
  <si>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</si>
  <si>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</si>
  <si>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</si>
  <si>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</si>
  <si>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</si>
  <si>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</si>
  <si>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</si>
  <si>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</si>
  <si>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</si>
  <si>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</si>
  <si>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</si>
  <si>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</si>
  <si>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</si>
  <si>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из говядины</t>
  </si>
  <si>
    <t>№14/8</t>
  </si>
  <si>
    <t>Компот из кураги и изюма</t>
  </si>
  <si>
    <t>№4/10</t>
  </si>
  <si>
    <t>Макароны отварные/соус молочный с овощами</t>
  </si>
  <si>
    <t>№ 57/3; №5/11</t>
  </si>
  <si>
    <t>Директор</t>
  </si>
  <si>
    <t>Гуляш из говядины</t>
  </si>
  <si>
    <t>№11/8</t>
  </si>
  <si>
    <t xml:space="preserve">Капуста тушенная </t>
  </si>
  <si>
    <t>№13/3</t>
  </si>
  <si>
    <t>Компот из яблок свежих</t>
  </si>
  <si>
    <t>№585</t>
  </si>
  <si>
    <t>МКОУ "Кисловская СОШ им. И.И.Гуляева"</t>
  </si>
  <si>
    <t>Плов из мясо курицы</t>
  </si>
  <si>
    <t>№29/2</t>
  </si>
  <si>
    <t>Напиток «Витошка»</t>
  </si>
  <si>
    <t>№80</t>
  </si>
  <si>
    <t>Каша гречневая</t>
  </si>
  <si>
    <t xml:space="preserve">№3/4 </t>
  </si>
  <si>
    <t>Чай с лимоном</t>
  </si>
  <si>
    <t>№ 29/10</t>
  </si>
  <si>
    <t>Суфле из рыбы</t>
  </si>
  <si>
    <t>№ 43</t>
  </si>
  <si>
    <t xml:space="preserve">Пюре картофельное </t>
  </si>
  <si>
    <t>№3/3</t>
  </si>
  <si>
    <t>Компот из сухофруктов</t>
  </si>
  <si>
    <t>№ 6/10</t>
  </si>
  <si>
    <t>Фрукты свежие</t>
  </si>
  <si>
    <t>Каша гороховая</t>
  </si>
  <si>
    <t xml:space="preserve">№21/4 </t>
  </si>
  <si>
    <t>Тефтели   из говядины</t>
  </si>
  <si>
    <t>№ 23/8</t>
  </si>
  <si>
    <t>Кисель из сока плодовых</t>
  </si>
  <si>
    <t>№710</t>
  </si>
  <si>
    <t>Котлета из мяса курицы</t>
  </si>
  <si>
    <t>№ 5/9</t>
  </si>
  <si>
    <t>Рагу из овощей</t>
  </si>
  <si>
    <t>№18/3</t>
  </si>
  <si>
    <t>Напиток из шиповника</t>
  </si>
  <si>
    <t>№ 37/10</t>
  </si>
  <si>
    <t>Биточки(котлеты)рыбные</t>
  </si>
  <si>
    <t>№ 12/7</t>
  </si>
  <si>
    <t>Рис с овощами</t>
  </si>
  <si>
    <t>№ 32</t>
  </si>
  <si>
    <t>Напиток клюквенный</t>
  </si>
  <si>
    <t>№ 647</t>
  </si>
  <si>
    <t>Хлеб пшеничный/ржаной</t>
  </si>
  <si>
    <t>Биточки из мяса говядины</t>
  </si>
  <si>
    <t>№ 24/8</t>
  </si>
  <si>
    <t>Рагу с овощами</t>
  </si>
  <si>
    <t>№6/10</t>
  </si>
  <si>
    <t>Картофельное пюре с морковкой</t>
  </si>
  <si>
    <t>№ 4/3</t>
  </si>
  <si>
    <t>№ 80</t>
  </si>
  <si>
    <t>Птица отварная</t>
  </si>
  <si>
    <t>№439</t>
  </si>
  <si>
    <t>Бологова В.В.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</si>
</sst>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Font="1" applyBorder="1" applyAlignment="1" applyProtection="1">
      <alignment vertical="top" wrapText="1"/>
      <protection locked="0"/>
    </xf>
    <xf numFmtId="0" fontId="11" fillId="0" borderId="23" xfId="0" applyFont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 applyProtection="1">
      <alignment horizontal="center" vertical="top" wrapText="1"/>
      <protection locked="0"/>
    </xf>
    <xf numFmtId="0" fontId="11" fillId="0" borderId="24" xfId="0" applyFont="1" applyBorder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11" fillId="0" borderId="25" xfId="0" applyFont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0" sqref="F2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 t="s">
        <v>52</v>
      </c>
      <c r="D1" s="59"/>
      <c r="E1" s="59"/>
      <c r="F1" s="12" t="s">
        <v>16</v>
      </c>
      <c r="G1" s="2" t="s">
        <v>17</v>
      </c>
      <c r="H1" s="60" t="s">
        <v>45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96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9.25" thickBot="1">
      <c r="A6" s="20">
        <v>1</v>
      </c>
      <c r="B6" s="21">
        <v>1</v>
      </c>
      <c r="C6" s="22" t="s">
        <v>20</v>
      </c>
      <c r="D6" s="5" t="s">
        <v>21</v>
      </c>
      <c r="E6" s="49" t="s">
        <v>43</v>
      </c>
      <c r="F6" s="50">
        <v>170</v>
      </c>
      <c r="G6" s="50">
        <v>4.7</v>
      </c>
      <c r="H6" s="50">
        <v>5</v>
      </c>
      <c r="I6" s="50">
        <v>33.72</v>
      </c>
      <c r="J6" s="50">
        <v>202.3</v>
      </c>
      <c r="K6" s="52" t="s">
        <v>44</v>
      </c>
      <c r="L6" s="39"/>
    </row>
    <row r="7" spans="1:12" ht="15.75" thickBot="1">
      <c r="A7" s="23"/>
      <c r="B7" s="15"/>
      <c r="C7" s="11"/>
      <c r="D7" s="6"/>
      <c r="E7" s="49" t="s">
        <v>39</v>
      </c>
      <c r="F7" s="50">
        <v>90</v>
      </c>
      <c r="G7" s="51">
        <v>12.78</v>
      </c>
      <c r="H7" s="50">
        <v>13.51</v>
      </c>
      <c r="I7" s="50">
        <v>5.76</v>
      </c>
      <c r="J7" s="50">
        <v>186.3</v>
      </c>
      <c r="K7" s="49" t="s">
        <v>40</v>
      </c>
      <c r="L7" s="41"/>
    </row>
    <row r="8" spans="1:12" ht="15.75" thickBot="1">
      <c r="A8" s="23"/>
      <c r="B8" s="15"/>
      <c r="C8" s="11"/>
      <c r="D8" s="7" t="s">
        <v>22</v>
      </c>
      <c r="E8" s="49" t="s">
        <v>41</v>
      </c>
      <c r="F8" s="50">
        <v>200</v>
      </c>
      <c r="G8" s="50">
        <v>0.7</v>
      </c>
      <c r="H8" s="50">
        <v>0</v>
      </c>
      <c r="I8" s="50">
        <v>21.1</v>
      </c>
      <c r="J8" s="50">
        <v>88</v>
      </c>
      <c r="K8" s="53" t="s">
        <v>42</v>
      </c>
      <c r="L8" s="41"/>
    </row>
    <row r="9" spans="1:12" ht="15.75" thickBot="1">
      <c r="A9" s="23"/>
      <c r="B9" s="15"/>
      <c r="C9" s="11"/>
      <c r="D9" s="7" t="s">
        <v>23</v>
      </c>
      <c r="E9" s="49" t="s">
        <v>86</v>
      </c>
      <c r="F9" s="50">
        <v>60</v>
      </c>
      <c r="G9" s="50">
        <v>4.3099999999999996</v>
      </c>
      <c r="H9" s="50">
        <v>0.73</v>
      </c>
      <c r="I9" s="50">
        <v>27.65</v>
      </c>
      <c r="J9" s="50">
        <v>124.8</v>
      </c>
      <c r="K9" s="42"/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>SUM(G6:G12)</f>
        <v>22.49</v>
      </c>
      <c r="H13" s="19">
        <f>SUM(H6:H12)</f>
        <v>19.239999999999998</v>
      </c>
      <c r="I13" s="19">
        <f>SUM(I6:I12)</f>
        <v>88.22999999999999</v>
      </c>
      <c r="J13" s="19">
        <f>SUM(J6:J12)</f>
        <v>601.4</v>
      </c>
      <c r="K13" s="25"/>
      <c r="L13" s="19">
        <f t="shared" ref="L13" si="0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520</v>
      </c>
      <c r="G24" s="32">
        <f t="shared" ref="G24:J24" si="3">G13+G23</f>
        <v>22.49</v>
      </c>
      <c r="H24" s="32">
        <f t="shared" si="3"/>
        <v>19.239999999999998</v>
      </c>
      <c r="I24" s="32">
        <f t="shared" si="3"/>
        <v>88.22999999999999</v>
      </c>
      <c r="J24" s="32">
        <f t="shared" si="3"/>
        <v>601.4</v>
      </c>
      <c r="K24" s="32"/>
      <c r="L24" s="32">
        <f t="shared" ref="L24" si="4">L13+L23</f>
        <v>0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49" t="s">
        <v>53</v>
      </c>
      <c r="F25" s="55">
        <v>240</v>
      </c>
      <c r="G25" s="55">
        <v>19.2</v>
      </c>
      <c r="H25" s="55">
        <v>17.440000000000001</v>
      </c>
      <c r="I25" s="55">
        <v>32.96</v>
      </c>
      <c r="J25" s="55">
        <v>368</v>
      </c>
      <c r="K25" s="53" t="s">
        <v>54</v>
      </c>
      <c r="L25" s="39"/>
    </row>
    <row r="26" spans="1:12" ht="15.75" thickBot="1">
      <c r="A26" s="14"/>
      <c r="B26" s="15"/>
      <c r="C26" s="11"/>
      <c r="D26" s="6"/>
      <c r="E26" s="52"/>
      <c r="F26" s="50"/>
      <c r="G26" s="50"/>
      <c r="H26" s="50"/>
      <c r="I26" s="50"/>
      <c r="J26" s="50"/>
      <c r="K26" s="49"/>
      <c r="L26" s="41"/>
    </row>
    <row r="27" spans="1:12" ht="15.75" thickBot="1">
      <c r="A27" s="14"/>
      <c r="B27" s="15"/>
      <c r="C27" s="11"/>
      <c r="D27" s="7" t="s">
        <v>22</v>
      </c>
      <c r="E27" s="52" t="s">
        <v>55</v>
      </c>
      <c r="F27" s="50">
        <v>200</v>
      </c>
      <c r="G27" s="50">
        <v>0</v>
      </c>
      <c r="H27" s="50">
        <v>0</v>
      </c>
      <c r="I27" s="50">
        <v>19</v>
      </c>
      <c r="J27" s="50">
        <v>80</v>
      </c>
      <c r="K27" s="53" t="s">
        <v>56</v>
      </c>
      <c r="L27" s="41"/>
    </row>
    <row r="28" spans="1:12" ht="15.75" thickBot="1">
      <c r="A28" s="14"/>
      <c r="B28" s="15"/>
      <c r="C28" s="11"/>
      <c r="D28" s="7" t="s">
        <v>23</v>
      </c>
      <c r="E28" s="49" t="s">
        <v>86</v>
      </c>
      <c r="F28" s="50">
        <v>60</v>
      </c>
      <c r="G28" s="50">
        <v>4.3099999999999996</v>
      </c>
      <c r="H28" s="50">
        <v>0.73</v>
      </c>
      <c r="I28" s="50">
        <v>27.65</v>
      </c>
      <c r="J28" s="50">
        <v>124.8</v>
      </c>
      <c r="K28" s="42"/>
      <c r="L28" s="41"/>
    </row>
    <row r="29" spans="1:12" ht="15">
      <c r="A29" s="14"/>
      <c r="B29" s="15"/>
      <c r="C29" s="11"/>
      <c r="D29" s="7" t="s">
        <v>24</v>
      </c>
      <c r="E29" s="40"/>
      <c r="F29" s="57"/>
      <c r="G29" s="57"/>
      <c r="H29" s="57"/>
      <c r="I29" s="57"/>
      <c r="J29" s="57"/>
      <c r="K29" s="57"/>
      <c r="L29" s="41"/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23.509999999999998</v>
      </c>
      <c r="H32" s="19">
        <f>SUM(H25:H31)</f>
        <v>18.170000000000002</v>
      </c>
      <c r="I32" s="19">
        <f>SUM(I25:I31)</f>
        <v>79.61</v>
      </c>
      <c r="J32" s="19">
        <f>SUM(J25:J31)</f>
        <v>572.79999999999995</v>
      </c>
      <c r="K32" s="25"/>
      <c r="L32" s="19">
        <f t="shared" ref="L32" si="5">SUM(L25:L31)</f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0">G32+G42</f>
        <v>23.509999999999998</v>
      </c>
      <c r="H43" s="32">
        <f t="shared" ref="H43" si="11">H32+H42</f>
        <v>18.170000000000002</v>
      </c>
      <c r="I43" s="32">
        <f t="shared" ref="I43" si="12">I32+I42</f>
        <v>79.61</v>
      </c>
      <c r="J43" s="32">
        <f t="shared" ref="J43:L43" si="13">J32+J42</f>
        <v>572.79999999999995</v>
      </c>
      <c r="K43" s="32"/>
      <c r="L43" s="32">
        <f t="shared" si="13"/>
        <v>0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2" t="s">
        <v>48</v>
      </c>
      <c r="F44" s="54">
        <v>150</v>
      </c>
      <c r="G44" s="54">
        <v>3.5</v>
      </c>
      <c r="H44" s="54">
        <v>2.9</v>
      </c>
      <c r="I44" s="54">
        <v>13.6</v>
      </c>
      <c r="J44" s="54">
        <v>94</v>
      </c>
      <c r="K44" s="52" t="s">
        <v>49</v>
      </c>
      <c r="L44" s="39"/>
    </row>
    <row r="45" spans="1:12" ht="15.75" thickBot="1">
      <c r="A45" s="23"/>
      <c r="B45" s="15"/>
      <c r="C45" s="11"/>
      <c r="D45" s="6"/>
      <c r="E45" s="49" t="s">
        <v>46</v>
      </c>
      <c r="F45" s="50">
        <v>90</v>
      </c>
      <c r="G45" s="50">
        <v>13.41</v>
      </c>
      <c r="H45" s="50">
        <v>15.75</v>
      </c>
      <c r="I45" s="50">
        <v>4.2300000000000004</v>
      </c>
      <c r="J45" s="50">
        <v>198</v>
      </c>
      <c r="K45" s="49" t="s">
        <v>47</v>
      </c>
      <c r="L45" s="41"/>
    </row>
    <row r="46" spans="1:12" ht="15.75" thickBot="1">
      <c r="A46" s="23"/>
      <c r="B46" s="15"/>
      <c r="C46" s="11"/>
      <c r="D46" s="7" t="s">
        <v>22</v>
      </c>
      <c r="E46" s="49" t="s">
        <v>50</v>
      </c>
      <c r="F46" s="54">
        <v>200</v>
      </c>
      <c r="G46" s="54">
        <v>0.15</v>
      </c>
      <c r="H46" s="54">
        <v>0.14000000000000001</v>
      </c>
      <c r="I46" s="54">
        <v>21.7</v>
      </c>
      <c r="J46" s="54">
        <v>89</v>
      </c>
      <c r="K46" s="52" t="s">
        <v>51</v>
      </c>
      <c r="L46" s="41"/>
    </row>
    <row r="47" spans="1:12" ht="15.75" thickBot="1">
      <c r="A47" s="23"/>
      <c r="B47" s="15"/>
      <c r="C47" s="11"/>
      <c r="D47" s="7" t="s">
        <v>23</v>
      </c>
      <c r="E47" s="49" t="s">
        <v>86</v>
      </c>
      <c r="F47" s="50">
        <v>60</v>
      </c>
      <c r="G47" s="50">
        <v>4.3099999999999996</v>
      </c>
      <c r="H47" s="50">
        <v>0.73</v>
      </c>
      <c r="I47" s="50">
        <v>27.65</v>
      </c>
      <c r="J47" s="50">
        <v>124.8</v>
      </c>
      <c r="K47" s="42"/>
      <c r="L47" s="41"/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21.369999999999997</v>
      </c>
      <c r="H51" s="19">
        <f>SUM(H44:H50)</f>
        <v>19.52</v>
      </c>
      <c r="I51" s="19">
        <f>SUM(I44:I50)</f>
        <v>67.180000000000007</v>
      </c>
      <c r="J51" s="19">
        <f>SUM(J44:J50)</f>
        <v>505.8</v>
      </c>
      <c r="K51" s="25"/>
      <c r="L51" s="19">
        <f t="shared" ref="L51" si="14">SUM(L44:L50)</f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5">SUM(G52:G60)</f>
        <v>0</v>
      </c>
      <c r="H61" s="19">
        <f t="shared" ref="H61" si="16">SUM(H52:H60)</f>
        <v>0</v>
      </c>
      <c r="I61" s="19">
        <f t="shared" ref="I61" si="17">SUM(I52:I60)</f>
        <v>0</v>
      </c>
      <c r="J61" s="19">
        <f t="shared" ref="J61:L61" si="18">SUM(J52:J60)</f>
        <v>0</v>
      </c>
      <c r="K61" s="25"/>
      <c r="L61" s="19">
        <f t="shared" si="18"/>
        <v>0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19">G51+G61</f>
        <v>21.369999999999997</v>
      </c>
      <c r="H62" s="32">
        <f t="shared" ref="H62" si="20">H51+H61</f>
        <v>19.52</v>
      </c>
      <c r="I62" s="32">
        <f t="shared" ref="I62" si="21">I51+I61</f>
        <v>67.180000000000007</v>
      </c>
      <c r="J62" s="32">
        <f t="shared" ref="J62:L62" si="22">J51+J61</f>
        <v>505.8</v>
      </c>
      <c r="K62" s="32"/>
      <c r="L62" s="32">
        <f t="shared" si="22"/>
        <v>0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52" t="s">
        <v>57</v>
      </c>
      <c r="F63" s="54">
        <v>150</v>
      </c>
      <c r="G63" s="54">
        <v>4.5999999999999996</v>
      </c>
      <c r="H63" s="54">
        <v>4</v>
      </c>
      <c r="I63" s="54">
        <v>26</v>
      </c>
      <c r="J63" s="54">
        <v>135</v>
      </c>
      <c r="K63" s="52" t="s">
        <v>58</v>
      </c>
      <c r="L63" s="39"/>
    </row>
    <row r="64" spans="1:12" ht="15.75" thickBot="1">
      <c r="A64" s="23"/>
      <c r="B64" s="15"/>
      <c r="C64" s="11"/>
      <c r="D64" s="8"/>
      <c r="E64" s="49" t="s">
        <v>94</v>
      </c>
      <c r="F64" s="50">
        <v>100</v>
      </c>
      <c r="G64" s="50">
        <v>23.5</v>
      </c>
      <c r="H64" s="50">
        <v>22.3</v>
      </c>
      <c r="I64" s="50">
        <v>10.5</v>
      </c>
      <c r="J64" s="50">
        <v>296.2</v>
      </c>
      <c r="K64" s="56" t="s">
        <v>95</v>
      </c>
      <c r="L64" s="64"/>
    </row>
    <row r="65" spans="1:12" ht="15.75" thickBot="1">
      <c r="A65" s="23"/>
      <c r="B65" s="15"/>
      <c r="C65" s="11"/>
      <c r="D65" s="7" t="s">
        <v>22</v>
      </c>
      <c r="E65" s="52" t="s">
        <v>59</v>
      </c>
      <c r="F65" s="54">
        <v>200</v>
      </c>
      <c r="G65" s="54">
        <v>0.1</v>
      </c>
      <c r="H65" s="54">
        <v>0</v>
      </c>
      <c r="I65" s="54">
        <v>9.9</v>
      </c>
      <c r="J65" s="54">
        <v>40</v>
      </c>
      <c r="K65" s="52" t="s">
        <v>60</v>
      </c>
      <c r="L65" s="41"/>
    </row>
    <row r="66" spans="1:12" ht="15.75" thickBot="1">
      <c r="A66" s="23"/>
      <c r="B66" s="15"/>
      <c r="C66" s="11"/>
      <c r="D66" s="7" t="s">
        <v>23</v>
      </c>
      <c r="E66" s="49" t="s">
        <v>86</v>
      </c>
      <c r="F66" s="50">
        <v>60</v>
      </c>
      <c r="G66" s="50">
        <v>4.3099999999999996</v>
      </c>
      <c r="H66" s="50">
        <v>0.73</v>
      </c>
      <c r="I66" s="50">
        <v>27.65</v>
      </c>
      <c r="J66" s="50">
        <v>124.8</v>
      </c>
      <c r="K66" s="42"/>
      <c r="L66" s="41"/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>SUM(G63:G69)</f>
        <v>32.510000000000005</v>
      </c>
      <c r="H70" s="19">
        <f>SUM(H63:H69)</f>
        <v>27.03</v>
      </c>
      <c r="I70" s="19">
        <f>SUM(I63:I69)</f>
        <v>74.05</v>
      </c>
      <c r="J70" s="19">
        <f>SUM(J63:J69)</f>
        <v>596</v>
      </c>
      <c r="K70" s="25"/>
      <c r="L70" s="19">
        <f t="shared" ref="J70:L70" si="23"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4">SUM(G71:G79)</f>
        <v>0</v>
      </c>
      <c r="H80" s="19">
        <f t="shared" ref="H80" si="25">SUM(H71:H79)</f>
        <v>0</v>
      </c>
      <c r="I80" s="19">
        <f t="shared" ref="I80" si="26">SUM(I71:I79)</f>
        <v>0</v>
      </c>
      <c r="J80" s="19">
        <f t="shared" ref="J80:L80" si="27">SUM(J71:J79)</f>
        <v>0</v>
      </c>
      <c r="K80" s="25"/>
      <c r="L80" s="19">
        <f t="shared" si="2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510</v>
      </c>
      <c r="G81" s="32">
        <f t="shared" ref="G81" si="28">G70+G80</f>
        <v>32.510000000000005</v>
      </c>
      <c r="H81" s="32">
        <f t="shared" ref="H81" si="29">H70+H80</f>
        <v>27.03</v>
      </c>
      <c r="I81" s="32">
        <f t="shared" ref="I81" si="30">I70+I80</f>
        <v>74.05</v>
      </c>
      <c r="J81" s="32">
        <f t="shared" ref="J81:L81" si="31">J70+J80</f>
        <v>596</v>
      </c>
      <c r="K81" s="32"/>
      <c r="L81" s="32">
        <f t="shared" si="31"/>
        <v>0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52" t="s">
        <v>63</v>
      </c>
      <c r="F82" s="54">
        <v>150</v>
      </c>
      <c r="G82" s="54">
        <v>3.1</v>
      </c>
      <c r="H82" s="54">
        <v>4.2</v>
      </c>
      <c r="I82" s="54">
        <v>20.6</v>
      </c>
      <c r="J82" s="54">
        <v>133</v>
      </c>
      <c r="K82" s="52" t="s">
        <v>64</v>
      </c>
      <c r="L82" s="39"/>
    </row>
    <row r="83" spans="1:12" ht="15.75" thickBot="1">
      <c r="A83" s="23"/>
      <c r="B83" s="15"/>
      <c r="C83" s="11"/>
      <c r="D83" s="8"/>
      <c r="E83" s="49" t="s">
        <v>61</v>
      </c>
      <c r="F83" s="50">
        <v>120</v>
      </c>
      <c r="G83" s="50">
        <v>16.7</v>
      </c>
      <c r="H83" s="50">
        <v>15.2</v>
      </c>
      <c r="I83" s="50">
        <v>12.4</v>
      </c>
      <c r="J83" s="50">
        <v>221.4</v>
      </c>
      <c r="K83" s="49" t="s">
        <v>62</v>
      </c>
      <c r="L83" s="64"/>
    </row>
    <row r="84" spans="1:12" ht="15.75" thickBot="1">
      <c r="A84" s="23"/>
      <c r="B84" s="15"/>
      <c r="C84" s="11"/>
      <c r="D84" s="7" t="s">
        <v>22</v>
      </c>
      <c r="E84" s="52" t="s">
        <v>65</v>
      </c>
      <c r="F84" s="54">
        <v>200</v>
      </c>
      <c r="G84" s="54">
        <v>1</v>
      </c>
      <c r="H84" s="54">
        <v>0.1</v>
      </c>
      <c r="I84" s="54">
        <v>19.8</v>
      </c>
      <c r="J84" s="54">
        <v>88</v>
      </c>
      <c r="K84" s="52" t="s">
        <v>66</v>
      </c>
      <c r="L84" s="41"/>
    </row>
    <row r="85" spans="1:12" ht="15.75" thickBot="1">
      <c r="A85" s="23"/>
      <c r="B85" s="15"/>
      <c r="C85" s="11"/>
      <c r="D85" s="7" t="s">
        <v>23</v>
      </c>
      <c r="E85" s="49" t="s">
        <v>86</v>
      </c>
      <c r="F85" s="50">
        <v>60</v>
      </c>
      <c r="G85" s="50">
        <v>4.3099999999999996</v>
      </c>
      <c r="H85" s="50">
        <v>0.73</v>
      </c>
      <c r="I85" s="50">
        <v>27.65</v>
      </c>
      <c r="J85" s="50">
        <v>124.8</v>
      </c>
      <c r="K85" s="42"/>
      <c r="L85" s="41"/>
    </row>
    <row r="86" spans="1:12" ht="15.75" thickBot="1">
      <c r="A86" s="23"/>
      <c r="B86" s="15"/>
      <c r="C86" s="11"/>
      <c r="D86" s="7" t="s">
        <v>24</v>
      </c>
      <c r="E86" s="49" t="s">
        <v>67</v>
      </c>
      <c r="F86" s="50">
        <v>100</v>
      </c>
      <c r="G86" s="50">
        <v>0.4</v>
      </c>
      <c r="H86" s="50">
        <v>0.4</v>
      </c>
      <c r="I86" s="50">
        <v>9.8000000000000007</v>
      </c>
      <c r="J86" s="50">
        <v>49</v>
      </c>
      <c r="K86" s="42"/>
      <c r="L86" s="41"/>
    </row>
    <row r="87" spans="1:12" ht="1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>SUM(G82:G88)</f>
        <v>25.509999999999998</v>
      </c>
      <c r="H89" s="19">
        <f>SUM(H82:H88)</f>
        <v>20.63</v>
      </c>
      <c r="I89" s="19">
        <f>SUM(I82:I88)</f>
        <v>90.249999999999986</v>
      </c>
      <c r="J89" s="19">
        <f>SUM(J82:J88)</f>
        <v>616.19999999999993</v>
      </c>
      <c r="K89" s="25"/>
      <c r="L89" s="19">
        <f t="shared" ref="J89:L89" si="32"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3">SUM(G90:G98)</f>
        <v>0</v>
      </c>
      <c r="H99" s="19">
        <f t="shared" ref="H99" si="34">SUM(H90:H98)</f>
        <v>0</v>
      </c>
      <c r="I99" s="19">
        <f t="shared" ref="I99" si="35">SUM(I90:I98)</f>
        <v>0</v>
      </c>
      <c r="J99" s="19">
        <f t="shared" ref="J99:L99" si="36">SUM(J90:J98)</f>
        <v>0</v>
      </c>
      <c r="K99" s="25"/>
      <c r="L99" s="19">
        <f t="shared" si="3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630</v>
      </c>
      <c r="G100" s="32">
        <f t="shared" ref="G100" si="37">G89+G99</f>
        <v>25.509999999999998</v>
      </c>
      <c r="H100" s="32">
        <f t="shared" ref="H100" si="38">H89+H99</f>
        <v>20.63</v>
      </c>
      <c r="I100" s="32">
        <f t="shared" ref="I100" si="39">I89+I99</f>
        <v>90.249999999999986</v>
      </c>
      <c r="J100" s="32">
        <f t="shared" ref="J100:L100" si="40">J89+J99</f>
        <v>616.19999999999993</v>
      </c>
      <c r="K100" s="32"/>
      <c r="L100" s="32">
        <f t="shared" si="40"/>
        <v>0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9" t="s">
        <v>68</v>
      </c>
      <c r="F101" s="50">
        <v>150</v>
      </c>
      <c r="G101" s="50">
        <v>10.9</v>
      </c>
      <c r="H101" s="50">
        <v>7.6</v>
      </c>
      <c r="I101" s="50">
        <v>32.6</v>
      </c>
      <c r="J101" s="50">
        <v>255</v>
      </c>
      <c r="K101" s="49" t="s">
        <v>69</v>
      </c>
      <c r="L101" s="39"/>
    </row>
    <row r="102" spans="1:12" ht="15.75" thickBot="1">
      <c r="A102" s="23"/>
      <c r="B102" s="15"/>
      <c r="C102" s="11"/>
      <c r="D102" s="6"/>
      <c r="E102" s="52" t="s">
        <v>70</v>
      </c>
      <c r="F102" s="54">
        <v>90</v>
      </c>
      <c r="G102" s="54">
        <v>10.36</v>
      </c>
      <c r="H102" s="54">
        <v>10.6</v>
      </c>
      <c r="I102" s="54">
        <v>7.52</v>
      </c>
      <c r="J102" s="54">
        <v>163.19999999999999</v>
      </c>
      <c r="K102" s="52" t="s">
        <v>71</v>
      </c>
      <c r="L102" s="41"/>
    </row>
    <row r="103" spans="1:12" ht="15.75" thickBot="1">
      <c r="A103" s="23"/>
      <c r="B103" s="15"/>
      <c r="C103" s="11"/>
      <c r="D103" s="7" t="s">
        <v>22</v>
      </c>
      <c r="E103" s="52" t="s">
        <v>72</v>
      </c>
      <c r="F103" s="54">
        <v>200</v>
      </c>
      <c r="G103" s="54">
        <v>0.1</v>
      </c>
      <c r="H103" s="54">
        <v>0</v>
      </c>
      <c r="I103" s="54">
        <v>23.6</v>
      </c>
      <c r="J103" s="54">
        <v>94.8</v>
      </c>
      <c r="K103" s="52" t="s">
        <v>73</v>
      </c>
      <c r="L103" s="41"/>
    </row>
    <row r="104" spans="1:12" ht="15.75" thickBot="1">
      <c r="A104" s="23"/>
      <c r="B104" s="15"/>
      <c r="C104" s="11"/>
      <c r="D104" s="7" t="s">
        <v>23</v>
      </c>
      <c r="E104" s="49" t="s">
        <v>86</v>
      </c>
      <c r="F104" s="50">
        <v>60</v>
      </c>
      <c r="G104" s="50">
        <v>4.3099999999999996</v>
      </c>
      <c r="H104" s="50">
        <v>0.73</v>
      </c>
      <c r="I104" s="50">
        <v>27.65</v>
      </c>
      <c r="J104" s="50">
        <v>124.8</v>
      </c>
      <c r="K104" s="42"/>
      <c r="L104" s="41"/>
    </row>
    <row r="105" spans="1:12" ht="1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41">SUM(G101:G107)</f>
        <v>25.669999999999998</v>
      </c>
      <c r="H108" s="19">
        <f t="shared" si="41"/>
        <v>18.93</v>
      </c>
      <c r="I108" s="19">
        <f t="shared" si="41"/>
        <v>91.37</v>
      </c>
      <c r="J108" s="19">
        <f t="shared" si="41"/>
        <v>637.79999999999995</v>
      </c>
      <c r="K108" s="25"/>
      <c r="L108" s="19">
        <f t="shared" ref="L108" si="42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3">SUM(G109:G117)</f>
        <v>0</v>
      </c>
      <c r="H118" s="19">
        <f t="shared" si="43"/>
        <v>0</v>
      </c>
      <c r="I118" s="19">
        <f t="shared" si="43"/>
        <v>0</v>
      </c>
      <c r="J118" s="19">
        <f t="shared" si="43"/>
        <v>0</v>
      </c>
      <c r="K118" s="25"/>
      <c r="L118" s="19">
        <f t="shared" ref="L118" si="44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45">G108+G118</f>
        <v>25.669999999999998</v>
      </c>
      <c r="H119" s="32">
        <f t="shared" ref="H119" si="46">H108+H118</f>
        <v>18.93</v>
      </c>
      <c r="I119" s="32">
        <f t="shared" ref="I119" si="47">I108+I118</f>
        <v>91.37</v>
      </c>
      <c r="J119" s="32">
        <f t="shared" ref="J119:L119" si="48">J108+J118</f>
        <v>637.79999999999995</v>
      </c>
      <c r="K119" s="32"/>
      <c r="L119" s="32">
        <f t="shared" si="48"/>
        <v>0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2" t="s">
        <v>76</v>
      </c>
      <c r="F120" s="54">
        <v>150</v>
      </c>
      <c r="G120" s="54">
        <v>2.2999999999999998</v>
      </c>
      <c r="H120" s="54">
        <v>3.7</v>
      </c>
      <c r="I120" s="54">
        <v>13.5</v>
      </c>
      <c r="J120" s="54">
        <v>97</v>
      </c>
      <c r="K120" s="52" t="s">
        <v>77</v>
      </c>
      <c r="L120" s="39"/>
    </row>
    <row r="121" spans="1:12" ht="15.75" thickBot="1">
      <c r="A121" s="14"/>
      <c r="B121" s="15"/>
      <c r="C121" s="11"/>
      <c r="D121" s="6"/>
      <c r="E121" s="49" t="s">
        <v>74</v>
      </c>
      <c r="F121" s="50">
        <v>90</v>
      </c>
      <c r="G121" s="50">
        <v>16.11</v>
      </c>
      <c r="H121" s="50">
        <v>13.4</v>
      </c>
      <c r="I121" s="50">
        <v>13.32</v>
      </c>
      <c r="J121" s="50">
        <v>236</v>
      </c>
      <c r="K121" s="49" t="s">
        <v>75</v>
      </c>
      <c r="L121" s="41"/>
    </row>
    <row r="122" spans="1:12" ht="15.75" thickBot="1">
      <c r="A122" s="14"/>
      <c r="B122" s="15"/>
      <c r="C122" s="11"/>
      <c r="D122" s="7" t="s">
        <v>22</v>
      </c>
      <c r="E122" s="52" t="s">
        <v>78</v>
      </c>
      <c r="F122" s="54">
        <v>200</v>
      </c>
      <c r="G122" s="54">
        <v>0.2</v>
      </c>
      <c r="H122" s="54">
        <v>0.1</v>
      </c>
      <c r="I122" s="54">
        <v>17.899999999999999</v>
      </c>
      <c r="J122" s="54">
        <v>74</v>
      </c>
      <c r="K122" s="52" t="s">
        <v>79</v>
      </c>
      <c r="L122" s="41"/>
    </row>
    <row r="123" spans="1:12" ht="15.75" thickBot="1">
      <c r="A123" s="14"/>
      <c r="B123" s="15"/>
      <c r="C123" s="11"/>
      <c r="D123" s="7" t="s">
        <v>23</v>
      </c>
      <c r="E123" s="49" t="s">
        <v>86</v>
      </c>
      <c r="F123" s="50">
        <v>60</v>
      </c>
      <c r="G123" s="50">
        <v>4.3099999999999996</v>
      </c>
      <c r="H123" s="50">
        <v>0.73</v>
      </c>
      <c r="I123" s="50">
        <v>27.65</v>
      </c>
      <c r="J123" s="50">
        <v>124.8</v>
      </c>
      <c r="K123" s="42"/>
      <c r="L123" s="41"/>
    </row>
    <row r="124" spans="1:12" ht="1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22.919999999999998</v>
      </c>
      <c r="H127" s="19">
        <f>SUM(H120:H126)</f>
        <v>17.930000000000003</v>
      </c>
      <c r="I127" s="19">
        <f>SUM(I120:I126)</f>
        <v>72.37</v>
      </c>
      <c r="J127" s="19">
        <f>SUM(J120:J126)</f>
        <v>531.79999999999995</v>
      </c>
      <c r="K127" s="25"/>
      <c r="L127" s="19">
        <f t="shared" ref="L127" si="49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0">SUM(G128:G136)</f>
        <v>0</v>
      </c>
      <c r="H137" s="19">
        <f t="shared" si="50"/>
        <v>0</v>
      </c>
      <c r="I137" s="19">
        <f t="shared" si="50"/>
        <v>0</v>
      </c>
      <c r="J137" s="19">
        <f t="shared" si="50"/>
        <v>0</v>
      </c>
      <c r="K137" s="25"/>
      <c r="L137" s="19">
        <f t="shared" ref="L137" si="51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52">G127+G137</f>
        <v>22.919999999999998</v>
      </c>
      <c r="H138" s="32">
        <f t="shared" ref="H138" si="53">H127+H137</f>
        <v>17.930000000000003</v>
      </c>
      <c r="I138" s="32">
        <f t="shared" ref="I138" si="54">I127+I137</f>
        <v>72.37</v>
      </c>
      <c r="J138" s="32">
        <f t="shared" ref="J138:L138" si="55">J127+J137</f>
        <v>531.79999999999995</v>
      </c>
      <c r="K138" s="32"/>
      <c r="L138" s="32">
        <f t="shared" si="55"/>
        <v>0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2" t="s">
        <v>82</v>
      </c>
      <c r="F139" s="54">
        <v>150</v>
      </c>
      <c r="G139" s="54">
        <v>3.3</v>
      </c>
      <c r="H139" s="54">
        <v>8</v>
      </c>
      <c r="I139" s="54">
        <v>32</v>
      </c>
      <c r="J139" s="54">
        <v>206</v>
      </c>
      <c r="K139" s="52" t="s">
        <v>83</v>
      </c>
      <c r="L139" s="39"/>
    </row>
    <row r="140" spans="1:12" ht="15.75" thickBot="1">
      <c r="A140" s="23"/>
      <c r="B140" s="15"/>
      <c r="C140" s="11"/>
      <c r="D140" s="8"/>
      <c r="E140" s="49" t="s">
        <v>80</v>
      </c>
      <c r="F140" s="50">
        <v>90</v>
      </c>
      <c r="G140" s="50">
        <v>12.33</v>
      </c>
      <c r="H140" s="50">
        <v>4.8</v>
      </c>
      <c r="I140" s="50">
        <v>7.2</v>
      </c>
      <c r="J140" s="50">
        <v>110.5</v>
      </c>
      <c r="K140" s="49" t="s">
        <v>81</v>
      </c>
      <c r="L140" s="64"/>
    </row>
    <row r="141" spans="1:12" ht="15.75" thickBot="1">
      <c r="A141" s="23"/>
      <c r="B141" s="15"/>
      <c r="C141" s="11"/>
      <c r="D141" s="7" t="s">
        <v>22</v>
      </c>
      <c r="E141" s="49" t="s">
        <v>84</v>
      </c>
      <c r="F141" s="50">
        <v>200</v>
      </c>
      <c r="G141" s="50">
        <v>0.1</v>
      </c>
      <c r="H141" s="50">
        <v>0</v>
      </c>
      <c r="I141" s="50">
        <v>19</v>
      </c>
      <c r="J141" s="50">
        <v>76</v>
      </c>
      <c r="K141" s="53" t="s">
        <v>85</v>
      </c>
      <c r="L141" s="41"/>
    </row>
    <row r="142" spans="1:12" ht="15.75" customHeight="1" thickBot="1">
      <c r="A142" s="23"/>
      <c r="B142" s="15"/>
      <c r="C142" s="11"/>
      <c r="D142" s="7" t="s">
        <v>23</v>
      </c>
      <c r="E142" s="49" t="s">
        <v>86</v>
      </c>
      <c r="F142" s="50">
        <v>60</v>
      </c>
      <c r="G142" s="50">
        <v>4.3099999999999996</v>
      </c>
      <c r="H142" s="50">
        <v>0.73</v>
      </c>
      <c r="I142" s="50">
        <v>27.65</v>
      </c>
      <c r="J142" s="50">
        <v>124.8</v>
      </c>
      <c r="K142" s="42"/>
      <c r="L142" s="41"/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20.04</v>
      </c>
      <c r="H146" s="19">
        <f>SUM(H139:H145)</f>
        <v>13.530000000000001</v>
      </c>
      <c r="I146" s="19">
        <f>SUM(I139:I145)</f>
        <v>85.85</v>
      </c>
      <c r="J146" s="19">
        <f>SUM(J139:J145)</f>
        <v>517.29999999999995</v>
      </c>
      <c r="K146" s="25"/>
      <c r="L146" s="19">
        <f t="shared" ref="L146" si="56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7">SUM(G147:G155)</f>
        <v>0</v>
      </c>
      <c r="H156" s="19">
        <f t="shared" si="57"/>
        <v>0</v>
      </c>
      <c r="I156" s="19">
        <f t="shared" si="57"/>
        <v>0</v>
      </c>
      <c r="J156" s="19">
        <f t="shared" si="57"/>
        <v>0</v>
      </c>
      <c r="K156" s="25"/>
      <c r="L156" s="19">
        <f t="shared" ref="L156" si="58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59">G146+G156</f>
        <v>20.04</v>
      </c>
      <c r="H157" s="32">
        <f t="shared" ref="H157" si="60">H146+H156</f>
        <v>13.530000000000001</v>
      </c>
      <c r="I157" s="32">
        <f t="shared" ref="I157" si="61">I146+I156</f>
        <v>85.85</v>
      </c>
      <c r="J157" s="32">
        <f t="shared" ref="J157:L157" si="62">J146+J156</f>
        <v>517.29999999999995</v>
      </c>
      <c r="K157" s="32"/>
      <c r="L157" s="32">
        <f t="shared" si="62"/>
        <v>0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2" t="s">
        <v>89</v>
      </c>
      <c r="F158" s="54">
        <v>150</v>
      </c>
      <c r="G158" s="54">
        <v>2.2999999999999998</v>
      </c>
      <c r="H158" s="54">
        <v>3.7</v>
      </c>
      <c r="I158" s="54">
        <v>13.5</v>
      </c>
      <c r="J158" s="54">
        <v>97</v>
      </c>
      <c r="K158" s="52" t="s">
        <v>77</v>
      </c>
      <c r="L158" s="39"/>
    </row>
    <row r="159" spans="1:12" ht="15.75" thickBot="1">
      <c r="A159" s="23"/>
      <c r="B159" s="15"/>
      <c r="C159" s="11"/>
      <c r="D159" s="8"/>
      <c r="E159" s="49" t="s">
        <v>87</v>
      </c>
      <c r="F159" s="50">
        <v>90</v>
      </c>
      <c r="G159" s="50">
        <v>11.78</v>
      </c>
      <c r="H159" s="50">
        <v>11.51</v>
      </c>
      <c r="I159" s="50">
        <v>5.76</v>
      </c>
      <c r="J159" s="50">
        <v>186.3</v>
      </c>
      <c r="K159" s="49" t="s">
        <v>88</v>
      </c>
      <c r="L159" s="64"/>
    </row>
    <row r="160" spans="1:12" ht="15.75" thickBot="1">
      <c r="A160" s="23"/>
      <c r="B160" s="15"/>
      <c r="C160" s="11"/>
      <c r="D160" s="7" t="s">
        <v>22</v>
      </c>
      <c r="E160" s="52" t="s">
        <v>65</v>
      </c>
      <c r="F160" s="54">
        <v>200</v>
      </c>
      <c r="G160" s="54">
        <v>1</v>
      </c>
      <c r="H160" s="54">
        <v>0.1</v>
      </c>
      <c r="I160" s="54">
        <v>19.8</v>
      </c>
      <c r="J160" s="54">
        <v>88</v>
      </c>
      <c r="K160" s="52" t="s">
        <v>90</v>
      </c>
      <c r="L160" s="41"/>
    </row>
    <row r="161" spans="1:12" ht="15.75" thickBot="1">
      <c r="A161" s="23"/>
      <c r="B161" s="15"/>
      <c r="C161" s="11"/>
      <c r="D161" s="7" t="s">
        <v>23</v>
      </c>
      <c r="E161" s="49" t="s">
        <v>86</v>
      </c>
      <c r="F161" s="50">
        <v>60</v>
      </c>
      <c r="G161" s="50">
        <v>4.3099999999999996</v>
      </c>
      <c r="H161" s="50">
        <v>0.73</v>
      </c>
      <c r="I161" s="50">
        <v>27.65</v>
      </c>
      <c r="J161" s="50">
        <v>124.8</v>
      </c>
      <c r="K161" s="42"/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19.389999999999997</v>
      </c>
      <c r="H165" s="19">
        <f>SUM(H158:H164)</f>
        <v>16.04</v>
      </c>
      <c r="I165" s="19">
        <f>SUM(I158:I164)</f>
        <v>66.710000000000008</v>
      </c>
      <c r="J165" s="19">
        <f>SUM(J158:J164)</f>
        <v>496.1</v>
      </c>
      <c r="K165" s="25"/>
      <c r="L165" s="19">
        <f t="shared" ref="L165" si="63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4">SUM(G166:G174)</f>
        <v>0</v>
      </c>
      <c r="H175" s="19">
        <f t="shared" si="64"/>
        <v>0</v>
      </c>
      <c r="I175" s="19">
        <f t="shared" si="64"/>
        <v>0</v>
      </c>
      <c r="J175" s="19">
        <f t="shared" si="64"/>
        <v>0</v>
      </c>
      <c r="K175" s="25"/>
      <c r="L175" s="19">
        <f t="shared" ref="L175" si="65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66">G165+G175</f>
        <v>19.389999999999997</v>
      </c>
      <c r="H176" s="32">
        <f t="shared" ref="H176" si="67">H165+H175</f>
        <v>16.04</v>
      </c>
      <c r="I176" s="32">
        <f t="shared" ref="I176" si="68">I165+I175</f>
        <v>66.710000000000008</v>
      </c>
      <c r="J176" s="32">
        <f t="shared" ref="J176:L176" si="69">J165+J175</f>
        <v>496.1</v>
      </c>
      <c r="K176" s="32"/>
      <c r="L176" s="32">
        <f t="shared" si="69"/>
        <v>0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2" t="s">
        <v>91</v>
      </c>
      <c r="F177" s="54">
        <v>150</v>
      </c>
      <c r="G177" s="54">
        <v>2.8</v>
      </c>
      <c r="H177" s="54">
        <v>4.0999999999999996</v>
      </c>
      <c r="I177" s="54">
        <v>17.100000000000001</v>
      </c>
      <c r="J177" s="54">
        <v>117</v>
      </c>
      <c r="K177" s="52" t="s">
        <v>92</v>
      </c>
      <c r="L177" s="39"/>
    </row>
    <row r="178" spans="1:12" ht="15.75" thickBot="1">
      <c r="A178" s="23"/>
      <c r="B178" s="15"/>
      <c r="C178" s="11"/>
      <c r="D178" s="8"/>
      <c r="E178" s="49" t="s">
        <v>46</v>
      </c>
      <c r="F178" s="50">
        <v>90</v>
      </c>
      <c r="G178" s="50">
        <v>13.41</v>
      </c>
      <c r="H178" s="50">
        <v>14.13</v>
      </c>
      <c r="I178" s="50">
        <v>4.2300000000000004</v>
      </c>
      <c r="J178" s="50">
        <v>198</v>
      </c>
      <c r="K178" s="49" t="s">
        <v>47</v>
      </c>
      <c r="L178" s="64"/>
    </row>
    <row r="179" spans="1:12" ht="15.75" thickBot="1">
      <c r="A179" s="23"/>
      <c r="B179" s="15"/>
      <c r="C179" s="11"/>
      <c r="D179" s="7" t="s">
        <v>22</v>
      </c>
      <c r="E179" s="52" t="s">
        <v>55</v>
      </c>
      <c r="F179" s="54">
        <v>200</v>
      </c>
      <c r="G179" s="54">
        <v>0</v>
      </c>
      <c r="H179" s="54">
        <v>0</v>
      </c>
      <c r="I179" s="54">
        <v>19</v>
      </c>
      <c r="J179" s="54">
        <v>80</v>
      </c>
      <c r="K179" s="52" t="s">
        <v>93</v>
      </c>
      <c r="L179" s="41"/>
    </row>
    <row r="180" spans="1:12" ht="15.75" thickBot="1">
      <c r="A180" s="23"/>
      <c r="B180" s="15"/>
      <c r="C180" s="11"/>
      <c r="D180" s="7" t="s">
        <v>23</v>
      </c>
      <c r="E180" s="49" t="s">
        <v>86</v>
      </c>
      <c r="F180" s="50">
        <v>60</v>
      </c>
      <c r="G180" s="50">
        <v>4.3099999999999996</v>
      </c>
      <c r="H180" s="50">
        <v>0.73</v>
      </c>
      <c r="I180" s="50">
        <v>27.65</v>
      </c>
      <c r="J180" s="50">
        <v>124.8</v>
      </c>
      <c r="K180" s="42"/>
      <c r="L180" s="41"/>
    </row>
    <row r="181" spans="1:12" ht="15.75" thickBot="1">
      <c r="A181" s="23"/>
      <c r="B181" s="15"/>
      <c r="C181" s="11"/>
      <c r="D181" s="7" t="s">
        <v>24</v>
      </c>
      <c r="E181" s="49" t="s">
        <v>67</v>
      </c>
      <c r="F181" s="50">
        <v>100</v>
      </c>
      <c r="G181" s="50">
        <v>0.4</v>
      </c>
      <c r="H181" s="50">
        <v>0.4</v>
      </c>
      <c r="I181" s="50">
        <v>9.8000000000000007</v>
      </c>
      <c r="J181" s="50">
        <v>49</v>
      </c>
      <c r="K181" s="42"/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>SUM(G177,E183)</f>
        <v>2.8</v>
      </c>
      <c r="H184" s="19">
        <f>SUM(H177:H183)</f>
        <v>19.36</v>
      </c>
      <c r="I184" s="19">
        <f>SUM(I177:I183)</f>
        <v>77.779999999999987</v>
      </c>
      <c r="J184" s="19">
        <f>SUM(J177:J183)</f>
        <v>568.79999999999995</v>
      </c>
      <c r="K184" s="25"/>
      <c r="L184" s="19">
        <f t="shared" ref="L184" si="70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1">SUM(G185:G193)</f>
        <v>0</v>
      </c>
      <c r="H194" s="19">
        <f t="shared" si="71"/>
        <v>0</v>
      </c>
      <c r="I194" s="19">
        <f t="shared" si="71"/>
        <v>0</v>
      </c>
      <c r="J194" s="19">
        <f t="shared" si="71"/>
        <v>0</v>
      </c>
      <c r="K194" s="25"/>
      <c r="L194" s="19">
        <f t="shared" ref="L194" si="72">SUM(L185:L193)</f>
        <v>0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600</v>
      </c>
      <c r="G195" s="32">
        <f t="shared" ref="G195" si="73">G184+G194</f>
        <v>2.8</v>
      </c>
      <c r="H195" s="32">
        <f t="shared" ref="H195" si="74">H184+H194</f>
        <v>19.36</v>
      </c>
      <c r="I195" s="32">
        <f t="shared" ref="I195" si="75">I184+I194</f>
        <v>77.779999999999987</v>
      </c>
      <c r="J195" s="32">
        <f t="shared" ref="J195:L195" si="76">J184+J194</f>
        <v>568.79999999999995</v>
      </c>
      <c r="K195" s="32"/>
      <c r="L195" s="32">
        <f t="shared" si="76"/>
        <v>0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>(G24+G43+G62+G81+G100+G119+G138+G157+G176+G195)/(IF(G24=0,0,1)+IF(G43=0,0,1)+IF(G62=0,0,1)+IF(G81=0,0,1)+IF(G100=0,0,1)+IF(G119=0,0,1)+IF(G138=0,0,1)+IF(G157=0,0,1)+IF(G176=0,0,1)+IF(G195=0,0,1))</f>
        <v>21.620999999999999</v>
      </c>
      <c r="H196" s="34">
        <f>(H24+H43+H62+H81+H100+H119+H138+H157+H176+H195)/(IF(H24=0,0,1)+IF(H43=0,0,1)+IF(H62=0,0,1)+IF(H81=0,0,1)+IF(H100=0,0,1)+IF(H119=0,0,1)+IF(H138=0,0,1)+IF(H157=0,0,1)+IF(H176=0,0,1)+IF(H195=0,0,1))</f>
        <v>19.038</v>
      </c>
      <c r="I196" s="34">
        <f>(I24+I43+I62+I81+I100+I119+I138+I157+I176+I195)/(IF(I24=0,0,1)+IF(I43=0,0,1)+IF(I62=0,0,1)+IF(I81=0,0,1)+IF(I100=0,0,1)+IF(I119=0,0,1)+IF(I138=0,0,1)+IF(I157=0,0,1)+IF(I176=0,0,1)+IF(I195=0,0,1))</f>
        <v>79.34</v>
      </c>
      <c r="J196" s="34">
        <f>(J24+J43+J62+J81+J100+J119+J138+J157+J176+J195)/(IF(J24=0,0,1)+IF(J43=0,0,1)+IF(J62=0,0,1)+IF(J81=0,0,1)+IF(J100=0,0,1)+IF(J119=0,0,1)+IF(J138=0,0,1)+IF(J157=0,0,1)+IF(J176=0,0,1)+IF(J195=0,0,1))</f>
        <v>564.40000000000009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2026-02-18T11:39:48Z</dcterms:modified>
</cp:coreProperties>
</file>